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6605" windowHeight="883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29" i="1"/>
  <c r="H27" i="1"/>
  <c r="H15" i="1" l="1"/>
  <c r="H33" i="1"/>
  <c r="H39" i="1" l="1"/>
  <c r="H35" i="1"/>
  <c r="H37" i="1"/>
  <c r="H38" i="1"/>
  <c r="H40" i="1"/>
  <c r="H41" i="1"/>
  <c r="H42" i="1"/>
  <c r="H43" i="1"/>
  <c r="H44" i="1"/>
  <c r="H28" i="1"/>
  <c r="H23" i="1"/>
  <c r="H24" i="1"/>
  <c r="H25" i="1"/>
  <c r="H26" i="1"/>
  <c r="H34" i="1"/>
  <c r="H32" i="1"/>
  <c r="H45" i="1" l="1"/>
  <c r="H5" i="1"/>
  <c r="H7" i="1"/>
  <c r="H6" i="1"/>
  <c r="H14" i="1"/>
  <c r="H22" i="1"/>
  <c r="H21" i="1"/>
  <c r="H20" i="1"/>
  <c r="H16" i="1"/>
  <c r="H8" i="1"/>
  <c r="H9" i="1"/>
  <c r="H10" i="1"/>
  <c r="H11" i="1" l="1"/>
  <c r="H17" i="1"/>
</calcChain>
</file>

<file path=xl/sharedStrings.xml><?xml version="1.0" encoding="utf-8"?>
<sst xmlns="http://schemas.openxmlformats.org/spreadsheetml/2006/main" count="109" uniqueCount="71">
  <si>
    <t>Accommodation for upcountry participants</t>
  </si>
  <si>
    <t>Persons</t>
  </si>
  <si>
    <t>Hall Hire</t>
  </si>
  <si>
    <t>hall</t>
  </si>
  <si>
    <t>Lunch</t>
  </si>
  <si>
    <t>Meals</t>
  </si>
  <si>
    <t>Dinner</t>
  </si>
  <si>
    <t>Teas</t>
  </si>
  <si>
    <t>Water</t>
  </si>
  <si>
    <t>Description of Activities</t>
  </si>
  <si>
    <t xml:space="preserve">Qty </t>
  </si>
  <si>
    <t xml:space="preserve">Description </t>
  </si>
  <si>
    <t xml:space="preserve">Frequency </t>
  </si>
  <si>
    <t>Transport Refund for Upcountry delegates/</t>
  </si>
  <si>
    <t xml:space="preserve">Transport </t>
  </si>
  <si>
    <t xml:space="preserve">Tranpsort </t>
  </si>
  <si>
    <t>Facilitators Allowance</t>
  </si>
  <si>
    <t>Rapportures</t>
  </si>
  <si>
    <t xml:space="preserve">Fuel for coordation </t>
  </si>
  <si>
    <t>Data</t>
  </si>
  <si>
    <t>data</t>
  </si>
  <si>
    <t xml:space="preserve">Airtime </t>
  </si>
  <si>
    <t xml:space="preserve">Display Banner </t>
  </si>
  <si>
    <t xml:space="preserve">pieces </t>
  </si>
  <si>
    <t>Pull Banners</t>
  </si>
  <si>
    <t>Lumpsum</t>
  </si>
  <si>
    <t>GRAND TOTAL</t>
  </si>
  <si>
    <t xml:space="preserve">DAY TO DAY ACTIVITY COSTS </t>
  </si>
  <si>
    <t xml:space="preserve">HOTEL SERVICES </t>
  </si>
  <si>
    <t xml:space="preserve">COSTS FOR PARTICIPANTS </t>
  </si>
  <si>
    <t xml:space="preserve">MEDIA AND PUBLICITY </t>
  </si>
  <si>
    <t>Facilitation for journalists from media houses</t>
  </si>
  <si>
    <t>people</t>
  </si>
  <si>
    <t>SUB TOTAL</t>
  </si>
  <si>
    <t xml:space="preserve">SUB TOTAL </t>
  </si>
  <si>
    <t>Total (UGX)</t>
  </si>
  <si>
    <t>Unit cost (UGX)</t>
  </si>
  <si>
    <t>Unit of frequency</t>
  </si>
  <si>
    <t>days</t>
  </si>
  <si>
    <t>nights</t>
  </si>
  <si>
    <t xml:space="preserve">days </t>
  </si>
  <si>
    <t>to and fro</t>
  </si>
  <si>
    <t>Transport Refund for delgates from Kampala, Wakiso</t>
  </si>
  <si>
    <t>Masks</t>
  </si>
  <si>
    <t xml:space="preserve">people </t>
  </si>
  <si>
    <t>Stationary (books and pens)</t>
  </si>
  <si>
    <t>pieces</t>
  </si>
  <si>
    <t xml:space="preserve">litres </t>
  </si>
  <si>
    <t xml:space="preserve">once </t>
  </si>
  <si>
    <t>Sanitizers</t>
  </si>
  <si>
    <t>Name tags</t>
  </si>
  <si>
    <t xml:space="preserve">Tshirts </t>
  </si>
  <si>
    <t>Faciliation for social media influencers including bloggers</t>
  </si>
  <si>
    <t>Facilitation for Live streaming event</t>
  </si>
  <si>
    <t>company</t>
  </si>
  <si>
    <t xml:space="preserve">Mobilization airtime </t>
  </si>
  <si>
    <t>piece</t>
  </si>
  <si>
    <t xml:space="preserve">Videography services for 3 days </t>
  </si>
  <si>
    <t xml:space="preserve">Photography services for 3 days </t>
  </si>
  <si>
    <t>lumpsum</t>
  </si>
  <si>
    <t>Stage production for event</t>
  </si>
  <si>
    <t xml:space="preserve">Tear Drops </t>
  </si>
  <si>
    <t xml:space="preserve">Page Boasting </t>
  </si>
  <si>
    <t>day</t>
  </si>
  <si>
    <t>Data Refund for oragnising committee</t>
  </si>
  <si>
    <t xml:space="preserve">Awards for Essasy writing </t>
  </si>
  <si>
    <t>one</t>
  </si>
  <si>
    <t>once</t>
  </si>
  <si>
    <t>Placards</t>
  </si>
  <si>
    <t>BUDGET FOR 2021 Y+ SUMMIT</t>
  </si>
  <si>
    <t>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</si>
</sst>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1"/>
      <color theme="1"/>
      <name val="Lucida Sans"/>
      <family val="2"/>
    </font>
    <font>
      <sz val="11"/>
      <color theme="1"/>
      <name val="Lucida Sans"/>
      <family val="2"/>
    </font>
    <font>
      <b/>
      <i/>
      <sz val="11"/>
      <color theme="1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64" fontId="2" fillId="0" borderId="0" xfId="1" applyNumberFormat="1" applyFont="1" applyAlignment="1">
      <alignment vertical="center"/>
    </xf>
    <xf numFmtId="164" fontId="5" fillId="3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abSelected="1" topLeftCell="A20" zoomScale="92" zoomScaleNormal="92" workbookViewId="0">
      <selection activeCell="J26" sqref="J26"/>
    </sheetView>
  </sheetViews>
  <sheetFormatPr defaultColWidth="8.85546875" defaultRowHeight="17.25" x14ac:dyDescent="0.35"/>
  <cols>
    <col min="1" max="1" width="8.85546875" style="1"/>
    <col min="2" max="2" width="49" style="39" customWidth="1"/>
    <col min="3" max="3" width="11.28515625" style="5" customWidth="1"/>
    <col min="4" max="4" width="15.42578125" style="5" customWidth="1"/>
    <col min="5" max="5" width="13.42578125" style="6" customWidth="1"/>
    <col min="6" max="7" width="12.85546875" style="5" customWidth="1"/>
    <col min="8" max="8" width="20.7109375" style="23" customWidth="1"/>
    <col min="9" max="16384" width="8.85546875" style="1"/>
  </cols>
  <sheetData>
    <row r="1" spans="2:8" ht="18" x14ac:dyDescent="0.5">
      <c r="F1" s="2"/>
      <c r="G1" s="2"/>
    </row>
    <row r="2" spans="2:8" ht="32.450000000000003" customHeight="1" x14ac:dyDescent="0.35">
      <c r="B2" s="44" t="s">
        <v>69</v>
      </c>
      <c r="C2" s="44"/>
      <c r="D2" s="44"/>
      <c r="E2" s="44"/>
      <c r="F2" s="44"/>
      <c r="G2" s="44"/>
      <c r="H2" s="44"/>
    </row>
    <row r="3" spans="2:8" ht="33" customHeight="1" x14ac:dyDescent="0.5">
      <c r="B3" s="41" t="s">
        <v>9</v>
      </c>
      <c r="C3" s="42" t="s">
        <v>10</v>
      </c>
      <c r="D3" s="42" t="s">
        <v>11</v>
      </c>
      <c r="E3" s="43" t="s">
        <v>36</v>
      </c>
      <c r="F3" s="42" t="s">
        <v>12</v>
      </c>
      <c r="G3" s="42" t="s">
        <v>37</v>
      </c>
      <c r="H3" s="43" t="s">
        <v>35</v>
      </c>
    </row>
    <row r="4" spans="2:8" ht="35.450000000000003" customHeight="1" x14ac:dyDescent="0.5">
      <c r="B4" s="22" t="s">
        <v>28</v>
      </c>
      <c r="C4" s="7"/>
      <c r="D4" s="7"/>
      <c r="E4" s="8"/>
      <c r="F4" s="7"/>
      <c r="G4" s="7"/>
      <c r="H4" s="24"/>
    </row>
    <row r="5" spans="2:8" ht="27.6" customHeight="1" x14ac:dyDescent="0.5">
      <c r="B5" s="15" t="s">
        <v>0</v>
      </c>
      <c r="C5" s="9">
        <v>100</v>
      </c>
      <c r="D5" s="9" t="s">
        <v>1</v>
      </c>
      <c r="E5" s="10">
        <v>150000</v>
      </c>
      <c r="F5" s="9">
        <v>3</v>
      </c>
      <c r="G5" s="9" t="s">
        <v>39</v>
      </c>
      <c r="H5" s="25">
        <f>F5*E5*C5</f>
        <v>45000000</v>
      </c>
    </row>
    <row r="6" spans="2:8" ht="21" customHeight="1" x14ac:dyDescent="0.5">
      <c r="B6" s="37" t="s">
        <v>2</v>
      </c>
      <c r="C6" s="9">
        <v>1</v>
      </c>
      <c r="D6" s="9" t="s">
        <v>3</v>
      </c>
      <c r="E6" s="10">
        <v>1000000</v>
      </c>
      <c r="F6" s="9">
        <v>3</v>
      </c>
      <c r="G6" s="9" t="s">
        <v>38</v>
      </c>
      <c r="H6" s="25">
        <f>F6*E6*C6</f>
        <v>3000000</v>
      </c>
    </row>
    <row r="7" spans="2:8" ht="22.9" customHeight="1" x14ac:dyDescent="0.5">
      <c r="B7" s="37" t="s">
        <v>4</v>
      </c>
      <c r="C7" s="9">
        <v>200</v>
      </c>
      <c r="D7" s="9" t="s">
        <v>5</v>
      </c>
      <c r="E7" s="10">
        <v>45000</v>
      </c>
      <c r="F7" s="9">
        <v>3</v>
      </c>
      <c r="G7" s="9" t="s">
        <v>40</v>
      </c>
      <c r="H7" s="25">
        <f>F7*E7*C7</f>
        <v>27000000</v>
      </c>
    </row>
    <row r="8" spans="2:8" ht="22.9" customHeight="1" x14ac:dyDescent="0.5">
      <c r="B8" s="37" t="s">
        <v>6</v>
      </c>
      <c r="C8" s="9">
        <v>100</v>
      </c>
      <c r="D8" s="9" t="s">
        <v>5</v>
      </c>
      <c r="E8" s="10">
        <v>30000</v>
      </c>
      <c r="F8" s="9">
        <v>3</v>
      </c>
      <c r="G8" s="9" t="s">
        <v>39</v>
      </c>
      <c r="H8" s="25">
        <f t="shared" ref="H8:H10" si="0">F8*E8*C8</f>
        <v>9000000</v>
      </c>
    </row>
    <row r="9" spans="2:8" ht="22.9" customHeight="1" x14ac:dyDescent="0.5">
      <c r="B9" s="37" t="s">
        <v>7</v>
      </c>
      <c r="C9" s="9">
        <v>200</v>
      </c>
      <c r="D9" s="9" t="s">
        <v>7</v>
      </c>
      <c r="E9" s="10">
        <v>15000</v>
      </c>
      <c r="F9" s="9">
        <v>3</v>
      </c>
      <c r="G9" s="9" t="s">
        <v>40</v>
      </c>
      <c r="H9" s="25">
        <f t="shared" si="0"/>
        <v>9000000</v>
      </c>
    </row>
    <row r="10" spans="2:8" ht="22.9" customHeight="1" x14ac:dyDescent="0.5">
      <c r="B10" s="37" t="s">
        <v>8</v>
      </c>
      <c r="C10" s="9">
        <v>400</v>
      </c>
      <c r="D10" s="9" t="s">
        <v>8</v>
      </c>
      <c r="E10" s="10">
        <v>3500</v>
      </c>
      <c r="F10" s="9">
        <v>3</v>
      </c>
      <c r="G10" s="9" t="s">
        <v>38</v>
      </c>
      <c r="H10" s="25">
        <f t="shared" si="0"/>
        <v>4200000</v>
      </c>
    </row>
    <row r="11" spans="2:8" ht="25.9" customHeight="1" x14ac:dyDescent="0.5">
      <c r="B11" s="31" t="s">
        <v>34</v>
      </c>
      <c r="C11" s="32"/>
      <c r="D11" s="32"/>
      <c r="E11" s="33"/>
      <c r="F11" s="32"/>
      <c r="G11" s="32"/>
      <c r="H11" s="34">
        <f>H5+H6+H7+H8+H9+H10</f>
        <v>97200000</v>
      </c>
    </row>
    <row r="12" spans="2:8" s="4" customFormat="1" ht="18" x14ac:dyDescent="0.5">
      <c r="B12" s="38"/>
      <c r="C12" s="11"/>
      <c r="D12" s="11"/>
      <c r="E12" s="12"/>
      <c r="F12" s="11"/>
      <c r="G12" s="11"/>
      <c r="H12" s="26"/>
    </row>
    <row r="13" spans="2:8" s="4" customFormat="1" ht="24" customHeight="1" x14ac:dyDescent="0.5">
      <c r="B13" s="22" t="s">
        <v>29</v>
      </c>
      <c r="C13" s="7"/>
      <c r="D13" s="7"/>
      <c r="E13" s="8"/>
      <c r="F13" s="7"/>
      <c r="G13" s="7"/>
      <c r="H13" s="27"/>
    </row>
    <row r="14" spans="2:8" s="4" customFormat="1" ht="36" customHeight="1" x14ac:dyDescent="0.5">
      <c r="B14" s="15" t="s">
        <v>13</v>
      </c>
      <c r="C14" s="9">
        <v>50</v>
      </c>
      <c r="D14" s="9" t="s">
        <v>15</v>
      </c>
      <c r="E14" s="10">
        <v>50000</v>
      </c>
      <c r="F14" s="9">
        <v>2</v>
      </c>
      <c r="G14" s="9" t="s">
        <v>41</v>
      </c>
      <c r="H14" s="25">
        <f>F14*E14*C14</f>
        <v>5000000</v>
      </c>
    </row>
    <row r="15" spans="2:8" s="4" customFormat="1" ht="36" customHeight="1" x14ac:dyDescent="0.35">
      <c r="B15" s="15" t="s">
        <v>64</v>
      </c>
      <c r="C15" s="9">
        <v>20</v>
      </c>
      <c r="D15" s="9" t="s">
        <v>20</v>
      </c>
      <c r="E15" s="10">
        <v>40000</v>
      </c>
      <c r="F15" s="9">
        <v>2</v>
      </c>
      <c r="G15" s="9" t="s">
        <v>67</v>
      </c>
      <c r="H15" s="25">
        <f>F15*E15*C15</f>
        <v>1600000</v>
      </c>
    </row>
    <row r="16" spans="2:8" s="4" customFormat="1" ht="34.9" customHeight="1" x14ac:dyDescent="0.5">
      <c r="B16" s="15" t="s">
        <v>42</v>
      </c>
      <c r="C16" s="9">
        <v>50</v>
      </c>
      <c r="D16" s="9" t="s">
        <v>14</v>
      </c>
      <c r="E16" s="10">
        <v>15000</v>
      </c>
      <c r="F16" s="9">
        <v>2</v>
      </c>
      <c r="G16" s="9" t="s">
        <v>41</v>
      </c>
      <c r="H16" s="25">
        <f>F16*E16*C16</f>
        <v>1500000</v>
      </c>
    </row>
    <row r="17" spans="2:9" s="4" customFormat="1" ht="25.9" customHeight="1" x14ac:dyDescent="0.35">
      <c r="B17" s="31" t="s">
        <v>33</v>
      </c>
      <c r="C17" s="32"/>
      <c r="D17" s="32"/>
      <c r="E17" s="33"/>
      <c r="F17" s="32"/>
      <c r="G17" s="32"/>
      <c r="H17" s="34">
        <f>H16+H14</f>
        <v>6500000</v>
      </c>
    </row>
    <row r="18" spans="2:9" s="4" customFormat="1" x14ac:dyDescent="0.35">
      <c r="B18" s="38"/>
      <c r="C18" s="11"/>
      <c r="D18" s="11"/>
      <c r="E18" s="12"/>
      <c r="F18" s="11"/>
      <c r="G18" s="11"/>
      <c r="H18" s="26"/>
    </row>
    <row r="19" spans="2:9" s="4" customFormat="1" ht="25.15" customHeight="1" x14ac:dyDescent="0.35">
      <c r="B19" s="45" t="s">
        <v>27</v>
      </c>
      <c r="C19" s="45"/>
      <c r="D19" s="45"/>
      <c r="E19" s="45"/>
      <c r="F19" s="45"/>
      <c r="G19" s="45"/>
      <c r="H19" s="45"/>
    </row>
    <row r="20" spans="2:9" ht="24" customHeight="1" x14ac:dyDescent="0.35">
      <c r="B20" s="37" t="s">
        <v>16</v>
      </c>
      <c r="C20" s="9">
        <v>4</v>
      </c>
      <c r="D20" s="9" t="s">
        <v>44</v>
      </c>
      <c r="E20" s="10">
        <v>100000</v>
      </c>
      <c r="F20" s="9">
        <v>3</v>
      </c>
      <c r="G20" s="9" t="s">
        <v>40</v>
      </c>
      <c r="H20" s="25">
        <f>F20*E20*C20</f>
        <v>1200000</v>
      </c>
    </row>
    <row r="21" spans="2:9" ht="23.45" customHeight="1" x14ac:dyDescent="0.35">
      <c r="B21" s="37" t="s">
        <v>17</v>
      </c>
      <c r="C21" s="9">
        <v>2</v>
      </c>
      <c r="D21" s="9" t="s">
        <v>44</v>
      </c>
      <c r="E21" s="10">
        <v>100000</v>
      </c>
      <c r="F21" s="9">
        <v>3</v>
      </c>
      <c r="G21" s="9" t="s">
        <v>40</v>
      </c>
      <c r="H21" s="25">
        <f>F21*E21</f>
        <v>300000</v>
      </c>
    </row>
    <row r="22" spans="2:9" ht="24.6" customHeight="1" x14ac:dyDescent="0.35">
      <c r="B22" s="37" t="s">
        <v>18</v>
      </c>
      <c r="C22" s="9">
        <v>25</v>
      </c>
      <c r="D22" s="9" t="s">
        <v>47</v>
      </c>
      <c r="E22" s="10">
        <v>3800</v>
      </c>
      <c r="F22" s="9">
        <v>3</v>
      </c>
      <c r="G22" s="9" t="s">
        <v>40</v>
      </c>
      <c r="H22" s="25">
        <f>F22*E22*C22</f>
        <v>285000</v>
      </c>
    </row>
    <row r="23" spans="2:9" ht="24.6" customHeight="1" x14ac:dyDescent="0.35">
      <c r="B23" s="37" t="s">
        <v>45</v>
      </c>
      <c r="C23" s="9">
        <v>200</v>
      </c>
      <c r="D23" s="9" t="s">
        <v>46</v>
      </c>
      <c r="E23" s="10">
        <v>4000</v>
      </c>
      <c r="F23" s="9">
        <v>1</v>
      </c>
      <c r="G23" s="9" t="s">
        <v>48</v>
      </c>
      <c r="H23" s="25">
        <f t="shared" ref="H23:H28" si="1">F23*E23*C23</f>
        <v>800000</v>
      </c>
    </row>
    <row r="24" spans="2:9" ht="24.6" customHeight="1" x14ac:dyDescent="0.35">
      <c r="B24" s="37" t="s">
        <v>43</v>
      </c>
      <c r="C24" s="9">
        <v>200</v>
      </c>
      <c r="D24" s="9" t="s">
        <v>46</v>
      </c>
      <c r="E24" s="10">
        <v>6000</v>
      </c>
      <c r="F24" s="9">
        <v>1</v>
      </c>
      <c r="G24" s="9" t="s">
        <v>48</v>
      </c>
      <c r="H24" s="25">
        <f t="shared" si="1"/>
        <v>1200000</v>
      </c>
    </row>
    <row r="25" spans="2:9" ht="24.6" customHeight="1" x14ac:dyDescent="0.35">
      <c r="B25" s="37" t="s">
        <v>49</v>
      </c>
      <c r="C25" s="9">
        <v>5</v>
      </c>
      <c r="D25" s="9" t="s">
        <v>47</v>
      </c>
      <c r="E25" s="10">
        <v>250000</v>
      </c>
      <c r="F25" s="9">
        <v>1</v>
      </c>
      <c r="G25" s="9" t="s">
        <v>48</v>
      </c>
      <c r="H25" s="25">
        <f t="shared" si="1"/>
        <v>1250000</v>
      </c>
    </row>
    <row r="26" spans="2:9" ht="24.6" customHeight="1" x14ac:dyDescent="0.35">
      <c r="B26" s="37" t="s">
        <v>50</v>
      </c>
      <c r="C26" s="9">
        <v>180</v>
      </c>
      <c r="D26" s="9" t="s">
        <v>46</v>
      </c>
      <c r="E26" s="10">
        <v>4000</v>
      </c>
      <c r="F26" s="9">
        <v>1</v>
      </c>
      <c r="G26" s="9" t="s">
        <v>48</v>
      </c>
      <c r="H26" s="25">
        <f t="shared" si="1"/>
        <v>720000</v>
      </c>
    </row>
    <row r="27" spans="2:9" ht="24.6" customHeight="1" x14ac:dyDescent="0.35">
      <c r="B27" s="37" t="s">
        <v>68</v>
      </c>
      <c r="C27" s="9">
        <v>1</v>
      </c>
      <c r="D27" s="9" t="s">
        <v>70</v>
      </c>
      <c r="E27" s="10">
        <v>150000</v>
      </c>
      <c r="F27" s="9">
        <v>2</v>
      </c>
      <c r="G27" s="9" t="s">
        <v>48</v>
      </c>
      <c r="H27" s="25">
        <f t="shared" si="1"/>
        <v>300000</v>
      </c>
    </row>
    <row r="28" spans="2:9" ht="24.6" customHeight="1" x14ac:dyDescent="0.35">
      <c r="B28" s="37" t="s">
        <v>51</v>
      </c>
      <c r="C28" s="9">
        <v>200</v>
      </c>
      <c r="D28" s="9" t="s">
        <v>46</v>
      </c>
      <c r="E28" s="10">
        <v>20000</v>
      </c>
      <c r="F28" s="9">
        <v>1</v>
      </c>
      <c r="G28" s="9" t="s">
        <v>48</v>
      </c>
      <c r="H28" s="25">
        <f t="shared" si="1"/>
        <v>4000000</v>
      </c>
    </row>
    <row r="29" spans="2:9" s="3" customFormat="1" ht="25.9" customHeight="1" x14ac:dyDescent="0.35">
      <c r="B29" s="31" t="s">
        <v>33</v>
      </c>
      <c r="C29" s="35"/>
      <c r="D29" s="35"/>
      <c r="E29" s="36"/>
      <c r="F29" s="35"/>
      <c r="G29" s="35"/>
      <c r="H29" s="34">
        <f>SUM(H20:H28)</f>
        <v>10055000</v>
      </c>
    </row>
    <row r="30" spans="2:9" x14ac:dyDescent="0.35">
      <c r="B30" s="37"/>
      <c r="C30" s="9"/>
      <c r="D30" s="9"/>
      <c r="E30" s="10"/>
      <c r="F30" s="9"/>
      <c r="G30" s="9"/>
      <c r="H30" s="28"/>
    </row>
    <row r="31" spans="2:9" ht="25.9" customHeight="1" x14ac:dyDescent="0.35">
      <c r="B31" s="46" t="s">
        <v>30</v>
      </c>
      <c r="C31" s="47"/>
      <c r="D31" s="48"/>
      <c r="E31" s="14"/>
      <c r="F31" s="13"/>
      <c r="G31" s="13"/>
      <c r="H31" s="29"/>
    </row>
    <row r="32" spans="2:9" ht="27.6" customHeight="1" x14ac:dyDescent="0.35">
      <c r="B32" s="15" t="s">
        <v>31</v>
      </c>
      <c r="C32" s="9">
        <v>5</v>
      </c>
      <c r="D32" s="9" t="s">
        <v>32</v>
      </c>
      <c r="E32" s="10">
        <v>50000</v>
      </c>
      <c r="F32" s="9">
        <v>3</v>
      </c>
      <c r="G32" s="9" t="s">
        <v>38</v>
      </c>
      <c r="H32" s="25">
        <f>F32*E32*C32</f>
        <v>750000</v>
      </c>
      <c r="I32" s="5"/>
    </row>
    <row r="33" spans="2:9" ht="27.6" customHeight="1" x14ac:dyDescent="0.35">
      <c r="B33" s="15" t="s">
        <v>65</v>
      </c>
      <c r="C33" s="9">
        <v>2</v>
      </c>
      <c r="D33" s="9" t="s">
        <v>32</v>
      </c>
      <c r="E33" s="10">
        <v>250000</v>
      </c>
      <c r="F33" s="9">
        <v>1</v>
      </c>
      <c r="G33" s="9" t="s">
        <v>66</v>
      </c>
      <c r="H33" s="25">
        <f>F33*E33*C33</f>
        <v>500000</v>
      </c>
      <c r="I33" s="5"/>
    </row>
    <row r="34" spans="2:9" ht="38.450000000000003" customHeight="1" x14ac:dyDescent="0.35">
      <c r="B34" s="15" t="s">
        <v>52</v>
      </c>
      <c r="C34" s="9">
        <v>5</v>
      </c>
      <c r="D34" s="9" t="s">
        <v>32</v>
      </c>
      <c r="E34" s="10">
        <v>50000</v>
      </c>
      <c r="F34" s="9">
        <v>3</v>
      </c>
      <c r="G34" s="9" t="s">
        <v>40</v>
      </c>
      <c r="H34" s="25">
        <f>F34*E34*C34</f>
        <v>750000</v>
      </c>
    </row>
    <row r="35" spans="2:9" ht="30.6" customHeight="1" x14ac:dyDescent="0.35">
      <c r="B35" s="15" t="s">
        <v>53</v>
      </c>
      <c r="C35" s="9">
        <v>1</v>
      </c>
      <c r="D35" s="9" t="s">
        <v>54</v>
      </c>
      <c r="E35" s="10">
        <v>600000</v>
      </c>
      <c r="F35" s="9">
        <v>3</v>
      </c>
      <c r="G35" s="9" t="s">
        <v>40</v>
      </c>
      <c r="H35" s="25">
        <f t="shared" ref="H35:H44" si="2">F35*E35*C35</f>
        <v>1800000</v>
      </c>
    </row>
    <row r="36" spans="2:9" ht="30.6" customHeight="1" x14ac:dyDescent="0.35">
      <c r="B36" s="15" t="s">
        <v>62</v>
      </c>
      <c r="C36" s="9">
        <v>1</v>
      </c>
      <c r="D36" s="9"/>
      <c r="E36" s="10">
        <v>380000</v>
      </c>
      <c r="F36" s="9">
        <v>1</v>
      </c>
      <c r="G36" s="9" t="s">
        <v>63</v>
      </c>
      <c r="H36" s="25">
        <v>380000</v>
      </c>
    </row>
    <row r="37" spans="2:9" ht="24.6" customHeight="1" x14ac:dyDescent="0.35">
      <c r="B37" s="37" t="s">
        <v>19</v>
      </c>
      <c r="C37" s="9">
        <v>1</v>
      </c>
      <c r="D37" s="9" t="s">
        <v>20</v>
      </c>
      <c r="E37" s="10">
        <v>300000</v>
      </c>
      <c r="F37" s="9">
        <v>1</v>
      </c>
      <c r="G37" s="9" t="s">
        <v>59</v>
      </c>
      <c r="H37" s="25">
        <f t="shared" si="2"/>
        <v>300000</v>
      </c>
    </row>
    <row r="38" spans="2:9" ht="23.45" customHeight="1" x14ac:dyDescent="0.35">
      <c r="B38" s="37" t="s">
        <v>55</v>
      </c>
      <c r="C38" s="9">
        <v>1</v>
      </c>
      <c r="D38" s="9" t="s">
        <v>21</v>
      </c>
      <c r="E38" s="10">
        <v>30000</v>
      </c>
      <c r="F38" s="9">
        <v>1</v>
      </c>
      <c r="G38" s="9" t="s">
        <v>59</v>
      </c>
      <c r="H38" s="25">
        <f t="shared" si="2"/>
        <v>30000</v>
      </c>
    </row>
    <row r="39" spans="2:9" ht="23.45" customHeight="1" x14ac:dyDescent="0.35">
      <c r="B39" s="37" t="s">
        <v>60</v>
      </c>
      <c r="C39" s="9">
        <v>1</v>
      </c>
      <c r="D39" s="9" t="s">
        <v>54</v>
      </c>
      <c r="E39" s="10">
        <v>15000000</v>
      </c>
      <c r="F39" s="9">
        <v>1</v>
      </c>
      <c r="G39" s="9" t="s">
        <v>59</v>
      </c>
      <c r="H39" s="25">
        <f t="shared" si="2"/>
        <v>15000000</v>
      </c>
    </row>
    <row r="40" spans="2:9" ht="22.9" customHeight="1" x14ac:dyDescent="0.35">
      <c r="B40" s="37" t="s">
        <v>22</v>
      </c>
      <c r="C40" s="9">
        <v>1</v>
      </c>
      <c r="D40" s="9" t="s">
        <v>56</v>
      </c>
      <c r="E40" s="10">
        <v>500000</v>
      </c>
      <c r="F40" s="9">
        <v>1</v>
      </c>
      <c r="G40" s="9" t="s">
        <v>59</v>
      </c>
      <c r="H40" s="25">
        <f t="shared" si="2"/>
        <v>500000</v>
      </c>
    </row>
    <row r="41" spans="2:9" ht="27" customHeight="1" x14ac:dyDescent="0.35">
      <c r="B41" s="37" t="s">
        <v>61</v>
      </c>
      <c r="C41" s="9">
        <v>3</v>
      </c>
      <c r="D41" s="9" t="s">
        <v>23</v>
      </c>
      <c r="E41" s="10">
        <v>40000</v>
      </c>
      <c r="F41" s="9">
        <v>1</v>
      </c>
      <c r="G41" s="9" t="s">
        <v>59</v>
      </c>
      <c r="H41" s="25">
        <f t="shared" si="2"/>
        <v>120000</v>
      </c>
    </row>
    <row r="42" spans="2:9" ht="24" customHeight="1" x14ac:dyDescent="0.35">
      <c r="B42" s="37" t="s">
        <v>24</v>
      </c>
      <c r="C42" s="9">
        <v>3</v>
      </c>
      <c r="D42" s="9" t="s">
        <v>23</v>
      </c>
      <c r="E42" s="10">
        <v>300000</v>
      </c>
      <c r="F42" s="9">
        <v>1</v>
      </c>
      <c r="G42" s="9" t="s">
        <v>59</v>
      </c>
      <c r="H42" s="25">
        <f t="shared" si="2"/>
        <v>900000</v>
      </c>
    </row>
    <row r="43" spans="2:9" ht="25.9" customHeight="1" x14ac:dyDescent="0.35">
      <c r="B43" s="37" t="s">
        <v>57</v>
      </c>
      <c r="C43" s="9">
        <v>1</v>
      </c>
      <c r="D43" s="9" t="s">
        <v>25</v>
      </c>
      <c r="E43" s="10">
        <v>3500000</v>
      </c>
      <c r="F43" s="9">
        <v>1</v>
      </c>
      <c r="G43" s="9" t="s">
        <v>59</v>
      </c>
      <c r="H43" s="25">
        <f t="shared" si="2"/>
        <v>3500000</v>
      </c>
    </row>
    <row r="44" spans="2:9" ht="27" customHeight="1" x14ac:dyDescent="0.35">
      <c r="B44" s="37" t="s">
        <v>58</v>
      </c>
      <c r="C44" s="9">
        <v>1</v>
      </c>
      <c r="D44" s="9" t="s">
        <v>54</v>
      </c>
      <c r="E44" s="10">
        <v>250000</v>
      </c>
      <c r="F44" s="9">
        <v>4</v>
      </c>
      <c r="G44" s="9" t="s">
        <v>38</v>
      </c>
      <c r="H44" s="25">
        <f t="shared" si="2"/>
        <v>1000000</v>
      </c>
    </row>
    <row r="45" spans="2:9" ht="25.15" customHeight="1" x14ac:dyDescent="0.35">
      <c r="B45" s="31" t="s">
        <v>34</v>
      </c>
      <c r="C45" s="35"/>
      <c r="D45" s="35"/>
      <c r="E45" s="36"/>
      <c r="F45" s="35"/>
      <c r="G45" s="35"/>
      <c r="H45" s="34">
        <f>H44+H43+H42+H41+H40+H38+H37+H35+H34+H32+H39</f>
        <v>24650000</v>
      </c>
    </row>
    <row r="46" spans="2:9" s="4" customFormat="1" x14ac:dyDescent="0.35">
      <c r="B46" s="40"/>
      <c r="C46" s="11"/>
      <c r="D46" s="11"/>
      <c r="E46" s="12"/>
      <c r="F46" s="11"/>
      <c r="G46" s="11"/>
      <c r="H46" s="30"/>
    </row>
    <row r="47" spans="2:9" s="4" customFormat="1" x14ac:dyDescent="0.35">
      <c r="B47" s="38"/>
      <c r="C47" s="16"/>
      <c r="D47" s="16"/>
      <c r="E47" s="17"/>
      <c r="F47" s="16"/>
      <c r="G47" s="16"/>
      <c r="H47" s="26"/>
    </row>
    <row r="48" spans="2:9" ht="32.450000000000003" customHeight="1" x14ac:dyDescent="0.35">
      <c r="B48" s="18" t="s">
        <v>26</v>
      </c>
      <c r="C48" s="19"/>
      <c r="D48" s="19"/>
      <c r="E48" s="20"/>
      <c r="F48" s="19"/>
      <c r="G48" s="19"/>
      <c r="H48" s="21">
        <f>H45+H29+H17+H11</f>
        <v>138405000</v>
      </c>
    </row>
    <row r="49" spans="2:8" x14ac:dyDescent="0.35">
      <c r="B49" s="37"/>
      <c r="C49" s="9"/>
      <c r="D49" s="9"/>
      <c r="E49" s="10"/>
      <c r="F49" s="9"/>
      <c r="G49" s="9"/>
      <c r="H49" s="28"/>
    </row>
  </sheetData>
  <mergeCells count="3">
    <mergeCell ref="B2:H2"/>
    <mergeCell ref="B19:H19"/>
    <mergeCell ref="B31:D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MARY RIO</cp:lastModifiedBy>
  <dcterms:created xsi:type="dcterms:W3CDTF">2020-01-08T06:35:58Z</dcterms:created>
  <dcterms:modified xsi:type="dcterms:W3CDTF">2021-03-11T06:46:41Z</dcterms:modified>
</cp:coreProperties>
</file>